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<sst xmlns="http://schemas.openxmlformats.org/spreadsheetml/2006/main" count="159" uniqueCount="60">
  <si>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</si>
  <si>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</si>
  <si>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</si>
  <si>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</si>
  <si>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</si>
  <si>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</si>
  <si>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</si>
  <si>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</si>
  <si>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</si>
  <si>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</si>
  <si>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</si>
  <si>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</si>
  <si>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</si>
  <si>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</si>
  <si>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</si>
  <si>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</si>
  <si>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</si>
  <si>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</si>
  <si>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</si>
  <si>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</si>
  <si>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</si>
  <si>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</si>
  <si>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</si>
  <si>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</si>
  <si>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</si>
  <si>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</si>
  <si>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</si>
  <si>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</si>
  <si>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</si>
  <si>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</si>
  <si>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</si>
  <si>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</si>
  <si>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</si>
  <si>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</si>
  <si>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</si>
  <si>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</si>
  <si>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</si>
  <si>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</si>
  <si>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</si>
  <si>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</si>
  <si>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</si>
  <si>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</si>
  <si>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</si>
  <si>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</si>
  <si>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</si>
  <si>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</si>
  <si>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</si>
  <si>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</si>
  <si>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</si>
  <si>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</si>
  <si>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</si>
  <si>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</si>
  <si>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</si>
  <si>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</si>
  <si>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</si>
  <si>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>Investment Assets - 02-28-18</t>
  </si>
  <si>
    <t>For the Third Quarter Ended May 31, 2018</t>
  </si>
  <si>
    <t>At May 31, 2018</t>
  </si>
  <si>
    <t xml:space="preserve">     Texas CLASS</t>
  </si>
  <si>
    <t>Investment Assets - 05-31-18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</si>
</sst>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0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56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57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0.0021</v>
      </c>
      <c r="F12" s="101"/>
      <c r="G12" s="100">
        <v>268656.38</v>
      </c>
      <c r="H12" s="99"/>
      <c r="I12" s="102">
        <f>ROUND((G12/G$31),4)</f>
        <v>0.0073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24781952.17</v>
      </c>
      <c r="D15" s="108"/>
      <c r="E15" s="102">
        <f>ROUND((C15/C$31),4)</f>
        <v>0.7396</v>
      </c>
      <c r="F15" s="108"/>
      <c r="G15" s="114">
        <v>27671290.99</v>
      </c>
      <c r="H15" s="108"/>
      <c r="I15" s="102">
        <f>ROUND((G15/G$31),4)</f>
        <v>0.7562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24852726.03</v>
      </c>
      <c r="D17" s="99"/>
      <c r="E17" s="102">
        <f>ROUND((C17/C$31),4)</f>
        <v>0.7417</v>
      </c>
      <c r="F17" s="99"/>
      <c r="G17" s="111">
        <f>+G12+G15</f>
        <v>27939947.369999997</v>
      </c>
      <c r="H17" s="99"/>
      <c r="I17" s="102">
        <f>ROUND((G17/G$31),4)-0.0001</f>
        <v>0.7634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1051039.23</v>
      </c>
      <c r="D20" s="99"/>
      <c r="E20" s="105">
        <f>ROUND((C20/C$31),4)</f>
        <v>0.0314</v>
      </c>
      <c r="F20" s="99"/>
      <c r="G20" s="98">
        <f>+C20</f>
        <v>1051039.23</v>
      </c>
      <c r="H20" s="99"/>
      <c r="I20" s="105">
        <f>ROUND((G20/G$31),4)</f>
        <v>0.0287</v>
      </c>
      <c r="J20" s="124"/>
    </row>
    <row r="21" spans="1:10" s="104" customFormat="1" ht="15.75">
      <c r="A21" s="98" t="s">
        <v>18</v>
      </c>
      <c r="B21" s="99"/>
      <c r="C21" s="98">
        <v>2082838.5</v>
      </c>
      <c r="D21" s="99"/>
      <c r="E21" s="105">
        <f>ROUND((C21/C$31),4)</f>
        <v>0.0622</v>
      </c>
      <c r="F21" s="99"/>
      <c r="G21" s="98">
        <f>+C21</f>
        <v>2082838.5</v>
      </c>
      <c r="H21" s="99"/>
      <c r="I21" s="105">
        <f>ROUND((G21/G$31),4)</f>
        <v>0.0569</v>
      </c>
      <c r="J21" s="124"/>
    </row>
    <row r="22" spans="1:10" s="104" customFormat="1" ht="15.75">
      <c r="A22" s="98" t="s">
        <v>58</v>
      </c>
      <c r="B22" s="99"/>
      <c r="C22" s="98">
        <v>1590657.42</v>
      </c>
      <c r="D22" s="99"/>
      <c r="E22" s="105">
        <f>ROUND((C22/C$31),4)</f>
        <v>0.0475</v>
      </c>
      <c r="F22" s="99"/>
      <c r="G22" s="98">
        <f>+C22</f>
        <v>1590657.42</v>
      </c>
      <c r="H22" s="99"/>
      <c r="I22" s="105">
        <f>ROUND((G22/G$31),4)</f>
        <v>0.0435</v>
      </c>
      <c r="J22" s="124"/>
    </row>
    <row r="23" spans="1:9" ht="15.75">
      <c r="A23" s="33" t="s">
        <v>19</v>
      </c>
      <c r="B23" s="26"/>
      <c r="C23" s="109">
        <f>SUM(C20:C22)</f>
        <v>4724535.15</v>
      </c>
      <c r="D23" s="99"/>
      <c r="E23" s="110">
        <f>ROUND((C23/C$31),4)</f>
        <v>0.141</v>
      </c>
      <c r="F23" s="99"/>
      <c r="G23" s="109">
        <f>SUM(G20:G22)</f>
        <v>4724535.15</v>
      </c>
      <c r="H23" s="26"/>
      <c r="I23" s="40">
        <f>ROUND((G23/G$31),4)+0.0001</f>
        <v>0.12919999999999998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29577261.18</v>
      </c>
      <c r="D25" s="26"/>
      <c r="E25" s="38">
        <f>ROUND((C25/C$31),4)</f>
        <v>0.8827</v>
      </c>
      <c r="F25" s="26"/>
      <c r="G25" s="37">
        <f>G23+G17</f>
        <v>32664482.519999996</v>
      </c>
      <c r="H25" s="26"/>
      <c r="I25" s="38">
        <f>ROUND((G25/G$31),4)</f>
        <v>0.8926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3928766.74</v>
      </c>
      <c r="D28" s="26"/>
      <c r="E28" s="38">
        <f>ROUND((C28/C$31),4)</f>
        <v>0.1173</v>
      </c>
      <c r="F28" s="26"/>
      <c r="G28" s="37">
        <f>C28</f>
        <v>3928766.74</v>
      </c>
      <c r="H28" s="26"/>
      <c r="I28" s="38">
        <f>ROUND((G28/G$31),4)</f>
        <v>0.1074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33506027.92</v>
      </c>
      <c r="D31" s="36"/>
      <c r="E31" s="38">
        <f>E17+E23+E28</f>
        <v>1</v>
      </c>
      <c r="F31" s="36"/>
      <c r="G31" s="36">
        <f>G28+G23+G17</f>
        <v>36593249.26</v>
      </c>
      <c r="H31" s="26"/>
      <c r="I31" s="38">
        <f>I17+I23+I28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(0.0139-0.0097+0.0301)/3</f>
        <v>0.011433333333333332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F26" sqref="F26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56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55</v>
      </c>
      <c r="B11" s="26"/>
      <c r="C11" s="36">
        <v>41945616.61</v>
      </c>
      <c r="D11" s="36"/>
      <c r="E11" s="36">
        <v>45153584.75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-12500000</v>
      </c>
      <c r="D13" s="59"/>
      <c r="E13" s="59">
        <f>C13</f>
        <v>-12500000</v>
      </c>
      <c r="F13" s="61"/>
    </row>
    <row r="14" spans="1:6" ht="15.75">
      <c r="A14" s="37" t="s">
        <v>7</v>
      </c>
      <c r="B14" s="26"/>
      <c r="C14" s="59">
        <v>132930.81</v>
      </c>
      <c r="D14" s="59"/>
      <c r="E14" s="59">
        <f>C14</f>
        <v>132930.81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-1286.24</v>
      </c>
      <c r="D16" s="59"/>
      <c r="E16" s="59">
        <f>C16</f>
        <v>-1286.24</v>
      </c>
      <c r="F16" s="61"/>
    </row>
    <row r="17" spans="1:6" ht="15.75">
      <c r="A17" s="37" t="s">
        <v>8</v>
      </c>
      <c r="B17" s="26"/>
      <c r="C17" s="59"/>
      <c r="D17" s="59"/>
      <c r="E17" s="59"/>
      <c r="F17" s="61"/>
    </row>
    <row r="18" spans="1:6" ht="15.75">
      <c r="A18" s="37" t="s">
        <v>9</v>
      </c>
      <c r="B18" s="26"/>
      <c r="C18" s="42"/>
      <c r="D18" s="59"/>
      <c r="E18" s="42">
        <v>-120746.48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29577261.18</v>
      </c>
      <c r="D20" s="36"/>
      <c r="E20" s="60">
        <f>SUM(E11:E18)</f>
        <v>32664482.84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22" sqref="L22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57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5115144.48</v>
      </c>
      <c r="D13" s="12"/>
      <c r="E13" s="15">
        <f>ROUND((C13/C$29),4)</f>
        <v>0.6162</v>
      </c>
      <c r="F13" s="12"/>
      <c r="G13" s="74">
        <v>6482470.21</v>
      </c>
      <c r="H13" s="4"/>
      <c r="I13" s="15">
        <f>ROUND((G13/G$29),4)</f>
        <v>0.6786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5115144.48</v>
      </c>
      <c r="D14" s="12"/>
      <c r="E14" s="21">
        <f>SUM(E13:E13)</f>
        <v>0.6162</v>
      </c>
      <c r="F14" s="12"/>
      <c r="G14" s="78">
        <f>SUM(G13:G13)</f>
        <v>6482470.21</v>
      </c>
      <c r="H14" s="4"/>
      <c r="I14" s="21">
        <f>SUM(I13:I13)</f>
        <v>0.6786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210337.78</v>
      </c>
      <c r="D17" s="4"/>
      <c r="E17" s="15">
        <f>ROUND((C17/C$29),4)</f>
        <v>0.0253</v>
      </c>
      <c r="F17" s="4"/>
      <c r="G17" s="19">
        <v>202794.44</v>
      </c>
      <c r="H17" s="4"/>
      <c r="I17" s="15">
        <f>ROUND((G17/G$29),4)</f>
        <v>0.0212</v>
      </c>
      <c r="K17" s="56"/>
      <c r="L17" s="76"/>
      <c r="M17" s="56"/>
    </row>
    <row r="18" spans="1:13" ht="15.75">
      <c r="A18" s="13" t="s">
        <v>31</v>
      </c>
      <c r="B18" s="4"/>
      <c r="C18" s="4">
        <v>2733465.27</v>
      </c>
      <c r="D18" s="4"/>
      <c r="E18" s="15">
        <f>ROUND((C18/C$29),4)</f>
        <v>0.3293</v>
      </c>
      <c r="F18" s="4"/>
      <c r="G18" s="4">
        <v>2674754.15</v>
      </c>
      <c r="H18" s="4"/>
      <c r="I18" s="15">
        <f>ROUND((G18/G$29),4)</f>
        <v>0.28</v>
      </c>
      <c r="K18" s="76"/>
      <c r="L18" s="76"/>
      <c r="M18" s="77"/>
    </row>
    <row r="19" spans="1:13" ht="15.75">
      <c r="A19" s="13" t="s">
        <v>49</v>
      </c>
      <c r="B19" s="4"/>
      <c r="C19" s="4">
        <v>196887.38</v>
      </c>
      <c r="D19" s="4"/>
      <c r="E19" s="15">
        <f>ROUND((C19/C$29),4)</f>
        <v>0.0237</v>
      </c>
      <c r="F19" s="4"/>
      <c r="G19" s="4">
        <v>147368.39</v>
      </c>
      <c r="H19" s="4"/>
      <c r="I19" s="15">
        <f>ROUND((G19/G$29),4)</f>
        <v>0.0154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3140690.4299999997</v>
      </c>
      <c r="D20" s="4"/>
      <c r="E20" s="21">
        <f>SUM(E17:E19)</f>
        <v>0.37829999999999997</v>
      </c>
      <c r="F20" s="4"/>
      <c r="G20" s="20">
        <f>SUM(G17:G19)</f>
        <v>3024916.98</v>
      </c>
      <c r="H20" s="4"/>
      <c r="I20" s="21">
        <f>SUM(I17:I18)</f>
        <v>0.3012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8255834.91</v>
      </c>
      <c r="D22" s="4"/>
      <c r="E22" s="14">
        <f>ROUND((C22/C$29),4)</f>
        <v>0.9946</v>
      </c>
      <c r="F22" s="4"/>
      <c r="G22" s="23">
        <f>+G14+G20</f>
        <v>9507387.19</v>
      </c>
      <c r="H22" s="4"/>
      <c r="I22" s="14">
        <f>ROUND((G22/G$29),4)</f>
        <v>0.9953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44759.89</v>
      </c>
      <c r="D26" s="4"/>
      <c r="E26" s="14">
        <f>ROUND((C26/C$29),4)</f>
        <v>0.0054</v>
      </c>
      <c r="F26" s="4"/>
      <c r="G26" s="13">
        <f>+C26</f>
        <v>44759.89</v>
      </c>
      <c r="H26" s="4"/>
      <c r="I26" s="14">
        <f>ROUND((G26/G$29),4)</f>
        <v>0.0047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44759.89</v>
      </c>
      <c r="D27" s="4"/>
      <c r="E27" s="18">
        <f>ROUND((C27/C$29),4)</f>
        <v>0.0054</v>
      </c>
      <c r="F27" s="4"/>
      <c r="G27" s="81">
        <f>SUM(G25:G26)</f>
        <v>44759.89</v>
      </c>
      <c r="H27" s="4"/>
      <c r="I27" s="18">
        <f>ROUND((G27/G$29),4)</f>
        <v>0.0047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8300594.8</v>
      </c>
      <c r="D29" s="12"/>
      <c r="E29" s="15">
        <f>+E27+E22</f>
        <v>1</v>
      </c>
      <c r="F29" s="12"/>
      <c r="G29" s="12">
        <f>+G27+G22</f>
        <v>9552147.08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8" sqref="E28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56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55</v>
      </c>
      <c r="B11" s="26"/>
      <c r="C11" s="36">
        <v>8191284.06</v>
      </c>
      <c r="D11" s="36"/>
      <c r="E11" s="36">
        <v>9552970.54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-1821460.92</v>
      </c>
      <c r="D13" s="59"/>
      <c r="E13" s="59">
        <f aca="true" t="shared" si="0" ref="E13:E18">C13</f>
        <v>-1821460.92</v>
      </c>
    </row>
    <row r="14" spans="1:5" ht="15.75">
      <c r="A14" s="37" t="s">
        <v>34</v>
      </c>
      <c r="B14" s="26"/>
      <c r="C14" s="59">
        <f>57802.61+11121.3</f>
        <v>68923.91</v>
      </c>
      <c r="D14" s="59"/>
      <c r="E14" s="59">
        <f t="shared" si="0"/>
        <v>68923.91</v>
      </c>
    </row>
    <row r="15" spans="1:5" ht="15.75">
      <c r="A15" s="37" t="s">
        <v>26</v>
      </c>
      <c r="B15" s="26"/>
      <c r="C15" s="59">
        <v>74860.36</v>
      </c>
      <c r="D15" s="59"/>
      <c r="E15" s="59">
        <f t="shared" si="0"/>
        <v>74860.36</v>
      </c>
    </row>
    <row r="16" spans="1:5" ht="15.75">
      <c r="A16" s="37" t="s">
        <v>35</v>
      </c>
      <c r="B16" s="26"/>
      <c r="C16" s="59">
        <v>-11121.3</v>
      </c>
      <c r="D16" s="59"/>
      <c r="E16" s="59">
        <f t="shared" si="0"/>
        <v>-11121.3</v>
      </c>
    </row>
    <row r="17" spans="1:5" ht="15.75">
      <c r="A17" s="37" t="s">
        <v>43</v>
      </c>
      <c r="B17" s="26"/>
      <c r="C17" s="59">
        <v>-135214</v>
      </c>
      <c r="D17" s="59"/>
      <c r="E17" s="59">
        <f t="shared" si="0"/>
        <v>-135214</v>
      </c>
    </row>
    <row r="18" spans="1:5" ht="15.75">
      <c r="A18" s="37" t="s">
        <v>8</v>
      </c>
      <c r="B18" s="26"/>
      <c r="C18" s="59">
        <v>1933323.28</v>
      </c>
      <c r="D18" s="59"/>
      <c r="E18" s="59">
        <f t="shared" si="0"/>
        <v>1933323.28</v>
      </c>
    </row>
    <row r="19" spans="1:5" ht="15.75">
      <c r="A19" s="37" t="s">
        <v>9</v>
      </c>
      <c r="B19" s="26"/>
      <c r="C19" s="42"/>
      <c r="D19" s="59"/>
      <c r="E19" s="42">
        <v>-110135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8300595.390000001</v>
      </c>
      <c r="D21" s="36"/>
      <c r="E21" s="60">
        <f>SUM(E11:E19)</f>
        <v>9552146.87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L25" sqref="L25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57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611841.99</v>
      </c>
      <c r="D12" s="4"/>
      <c r="E12" s="14">
        <f>ROUND((C12/$C$15),4)</f>
        <v>1</v>
      </c>
      <c r="F12" s="4"/>
      <c r="G12" s="12">
        <v>645098.51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611841.99</v>
      </c>
      <c r="D13" s="4"/>
      <c r="E13" s="18">
        <f>SUM(E12)</f>
        <v>1</v>
      </c>
      <c r="F13" s="4"/>
      <c r="G13" s="81">
        <f>SUM(G12:G12)</f>
        <v>645098.51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611841.99</v>
      </c>
      <c r="D15" s="17"/>
      <c r="E15" s="93">
        <f>+E13</f>
        <v>1</v>
      </c>
      <c r="F15" s="17"/>
      <c r="G15" s="92">
        <f>+G13</f>
        <v>645098.51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E25" sqref="E25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56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55</v>
      </c>
      <c r="B11" s="4"/>
      <c r="C11" s="12">
        <v>611841.99</v>
      </c>
      <c r="D11" s="12"/>
      <c r="E11" s="12">
        <v>639972.04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2896.15</v>
      </c>
      <c r="D14" s="52"/>
      <c r="E14" s="52">
        <f>C14</f>
        <v>2896.15</v>
      </c>
    </row>
    <row r="15" spans="1:5" ht="15.75">
      <c r="A15" s="13" t="s">
        <v>26</v>
      </c>
      <c r="B15" s="4"/>
      <c r="C15" s="52">
        <v>5126.25</v>
      </c>
      <c r="D15" s="52"/>
      <c r="E15" s="52">
        <f>C15</f>
        <v>5126.25</v>
      </c>
    </row>
    <row r="16" spans="1:5" ht="15.75">
      <c r="A16" s="13" t="s">
        <v>35</v>
      </c>
      <c r="B16" s="4"/>
      <c r="C16" s="52">
        <v>-1086.04</v>
      </c>
      <c r="D16" s="52"/>
      <c r="E16" s="52">
        <f>C16</f>
        <v>-1086.04</v>
      </c>
    </row>
    <row r="17" spans="1:5" ht="15.75">
      <c r="A17" s="13" t="s">
        <v>42</v>
      </c>
      <c r="B17" s="4"/>
      <c r="C17" s="52">
        <f>-5126.25-1810.11</f>
        <v>-6936.36</v>
      </c>
      <c r="D17" s="52"/>
      <c r="E17" s="52">
        <f>C17</f>
        <v>-6936.36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5126.47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611841.99</v>
      </c>
      <c r="D21" s="12"/>
      <c r="E21" s="53">
        <f>SUM(E11:E19)</f>
        <v>645098.51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57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12235477.74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12235477.74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12235477.74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5" sqref="E25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56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55</v>
      </c>
      <c r="B11" s="4"/>
      <c r="C11" s="12">
        <v>11516585.66</v>
      </c>
      <c r="D11" s="12"/>
      <c r="E11" s="12">
        <v>12138244.75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54930.78</v>
      </c>
      <c r="D14" s="52"/>
      <c r="E14" s="52">
        <f>C14</f>
        <v>54930.78</v>
      </c>
    </row>
    <row r="15" spans="1:5" ht="15.75">
      <c r="A15" s="13" t="s">
        <v>26</v>
      </c>
      <c r="B15" s="4"/>
      <c r="C15" s="52">
        <v>97228.72</v>
      </c>
      <c r="D15" s="52"/>
      <c r="E15" s="52">
        <f>C15</f>
        <v>97228.72</v>
      </c>
    </row>
    <row r="16" spans="1:5" ht="15.75">
      <c r="A16" s="13" t="s">
        <v>35</v>
      </c>
      <c r="B16" s="4"/>
      <c r="C16" s="52">
        <v>-20598.8</v>
      </c>
      <c r="D16" s="52"/>
      <c r="E16" s="52">
        <f>C16</f>
        <v>-20598.8</v>
      </c>
    </row>
    <row r="17" spans="1:5" ht="15.75">
      <c r="A17" s="13" t="s">
        <v>42</v>
      </c>
      <c r="B17" s="4"/>
      <c r="C17" s="52">
        <f>-97228.72-34331.98</f>
        <v>-131560.7</v>
      </c>
      <c r="D17" s="52"/>
      <c r="E17" s="52">
        <f>C17</f>
        <v>-131560.7</v>
      </c>
    </row>
    <row r="18" spans="1:5" ht="15.75">
      <c r="A18" s="13" t="s">
        <v>9</v>
      </c>
      <c r="B18" s="4"/>
      <c r="C18" s="24"/>
      <c r="D18" s="52"/>
      <c r="E18" s="24">
        <v>97232.99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</v>
      </c>
      <c r="D20" s="12"/>
      <c r="E20" s="53">
        <f>SUM(E11:E18)</f>
        <v>12235477.74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2018-06-26T15:36:47Z</cp:lastPrinted>
  <dcterms:created xsi:type="dcterms:W3CDTF">2004-04-01T22:13:20Z</dcterms:created>
  <dcterms:modified xsi:type="dcterms:W3CDTF">2018-06-26T15:38:45Z</dcterms:modified>
  <cp:category/>
  <cp:version/>
  <cp:contentType/>
  <cp:contentStatus/>
</cp:coreProperties>
</file>